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a Unggul\Prodi MIK\Bahan Ajar\Manajemen Sumber Daya Unit Kerja\"/>
    </mc:Choice>
  </mc:AlternateContent>
  <bookViews>
    <workbookView xWindow="0" yWindow="0" windowWidth="20490" windowHeight="8340"/>
  </bookViews>
  <sheets>
    <sheet name="Jurnal Umum" sheetId="1" r:id="rId1"/>
    <sheet name="Buku Besar" sheetId="2" r:id="rId2"/>
    <sheet name="Nerac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D12" i="3"/>
  <c r="D11" i="3"/>
  <c r="B9" i="3" l="1"/>
  <c r="D8" i="3"/>
  <c r="D7" i="3"/>
  <c r="D14" i="3" s="1"/>
  <c r="B12" i="3"/>
  <c r="B8" i="3"/>
  <c r="B7" i="3"/>
  <c r="D111" i="2"/>
  <c r="D109" i="2"/>
  <c r="D118" i="2"/>
  <c r="D37" i="2"/>
  <c r="C109" i="2"/>
  <c r="B109" i="2"/>
  <c r="E51" i="2"/>
  <c r="D112" i="2"/>
  <c r="C58" i="2"/>
  <c r="E57" i="2"/>
  <c r="E58" i="2" s="1"/>
  <c r="D13" i="2" l="1"/>
  <c r="C95" i="2" l="1"/>
  <c r="B117" i="2" s="1"/>
  <c r="D117" i="2" s="1"/>
  <c r="C88" i="2"/>
  <c r="C87" i="2"/>
  <c r="E87" i="2" s="1"/>
  <c r="C80" i="2"/>
  <c r="C81" i="2" s="1"/>
  <c r="D73" i="2"/>
  <c r="D72" i="2"/>
  <c r="F72" i="2" s="1"/>
  <c r="C65" i="2"/>
  <c r="C66" i="2" s="1"/>
  <c r="B113" i="2" s="1"/>
  <c r="D64" i="2"/>
  <c r="D66" i="2" s="1"/>
  <c r="C50" i="2"/>
  <c r="E50" i="2" s="1"/>
  <c r="C43" i="2"/>
  <c r="E43" i="2" s="1"/>
  <c r="E44" i="2" s="1"/>
  <c r="C35" i="2"/>
  <c r="C37" i="2" s="1"/>
  <c r="D28" i="2"/>
  <c r="F28" i="2" s="1"/>
  <c r="F29" i="2" s="1"/>
  <c r="D21" i="2"/>
  <c r="D22" i="2" s="1"/>
  <c r="D14" i="2"/>
  <c r="D12" i="2"/>
  <c r="D10" i="2"/>
  <c r="C8" i="2"/>
  <c r="D6" i="2"/>
  <c r="D15" i="2" s="1"/>
  <c r="C5" i="2"/>
  <c r="C4" i="2"/>
  <c r="C32" i="1"/>
  <c r="D29" i="1"/>
  <c r="D32" i="1" s="1"/>
  <c r="C113" i="2" l="1"/>
  <c r="E113" i="2" s="1"/>
  <c r="C15" i="2"/>
  <c r="B106" i="2" s="1"/>
  <c r="E4" i="2"/>
  <c r="E5" i="2" s="1"/>
  <c r="E6" i="2" s="1"/>
  <c r="E7" i="2" s="1"/>
  <c r="E8" i="2" s="1"/>
  <c r="C106" i="2"/>
  <c r="D106" i="2" s="1"/>
  <c r="F21" i="2"/>
  <c r="F22" i="2" s="1"/>
  <c r="C51" i="2"/>
  <c r="E80" i="2"/>
  <c r="E81" i="2" s="1"/>
  <c r="B115" i="2" s="1"/>
  <c r="D115" i="2" s="1"/>
  <c r="E95" i="2"/>
  <c r="E96" i="2" s="1"/>
  <c r="E35" i="2"/>
  <c r="E36" i="2" s="1"/>
  <c r="E37" i="2" s="1"/>
  <c r="B111" i="2"/>
  <c r="F73" i="2"/>
  <c r="F74" i="2" s="1"/>
  <c r="C107" i="2"/>
  <c r="E107" i="2" s="1"/>
  <c r="C96" i="2"/>
  <c r="E88" i="2"/>
  <c r="E89" i="2" s="1"/>
  <c r="C108" i="2"/>
  <c r="E108" i="2" s="1"/>
  <c r="B110" i="2"/>
  <c r="D110" i="2" s="1"/>
  <c r="D74" i="2"/>
  <c r="C89" i="2"/>
  <c r="B116" i="2" s="1"/>
  <c r="D116" i="2" s="1"/>
  <c r="D29" i="2"/>
  <c r="C44" i="2"/>
  <c r="F64" i="2"/>
  <c r="C114" i="2" l="1"/>
  <c r="E114" i="2" s="1"/>
  <c r="E118" i="2" s="1"/>
  <c r="F65" i="2"/>
  <c r="F66" i="2" s="1"/>
  <c r="E9" i="2"/>
  <c r="E10" i="2" s="1"/>
  <c r="E11" i="2" s="1"/>
  <c r="E12" i="2" l="1"/>
  <c r="E13" i="2" s="1"/>
  <c r="E14" i="2" s="1"/>
  <c r="E15" i="2" s="1"/>
</calcChain>
</file>

<file path=xl/sharedStrings.xml><?xml version="1.0" encoding="utf-8"?>
<sst xmlns="http://schemas.openxmlformats.org/spreadsheetml/2006/main" count="200" uniqueCount="48">
  <si>
    <t>Klinik Insan Sehat</t>
  </si>
  <si>
    <t>Jurnal Umum</t>
  </si>
  <si>
    <t>Periode Maret 2019</t>
  </si>
  <si>
    <t>Tanggal</t>
  </si>
  <si>
    <t>Keterangan</t>
  </si>
  <si>
    <t>Nama Akun</t>
  </si>
  <si>
    <t>Debit</t>
  </si>
  <si>
    <t>Kredit</t>
  </si>
  <si>
    <t>Kas</t>
  </si>
  <si>
    <t>Modal</t>
  </si>
  <si>
    <t>Hutang Bank</t>
  </si>
  <si>
    <t>Perlengkapan</t>
  </si>
  <si>
    <t>Prive</t>
  </si>
  <si>
    <t>Peralatan</t>
  </si>
  <si>
    <t>Hutang Usaha</t>
  </si>
  <si>
    <t>Pendapatan Jasa</t>
  </si>
  <si>
    <t>Beban Gaji</t>
  </si>
  <si>
    <t>Beban Listrik</t>
  </si>
  <si>
    <t>Beban PDAM</t>
  </si>
  <si>
    <t>Sewa dibayar di muka</t>
  </si>
  <si>
    <t>Total</t>
  </si>
  <si>
    <t>Buku Besar</t>
  </si>
  <si>
    <t>Akun Kas</t>
  </si>
  <si>
    <t>Saldo</t>
  </si>
  <si>
    <t>Sewa Dibayar di Muka</t>
  </si>
  <si>
    <t>Akun Modal</t>
  </si>
  <si>
    <t>Akun Hutang Bank</t>
  </si>
  <si>
    <t>Akun Perlengkapan</t>
  </si>
  <si>
    <t>Akun Prive</t>
  </si>
  <si>
    <t>Akun Peralatan</t>
  </si>
  <si>
    <t>Akun Hutang Usaha</t>
  </si>
  <si>
    <t>Akun Pendapatan Jasa</t>
  </si>
  <si>
    <t>Akun Beban Gaji</t>
  </si>
  <si>
    <t>Akun Beban Lain-Lain</t>
  </si>
  <si>
    <t>Akun Sewa Bayar di Muka</t>
  </si>
  <si>
    <t>Beban Lain-Lain</t>
  </si>
  <si>
    <t>Sewa Bayar di Muka</t>
  </si>
  <si>
    <t>Beban Perlengkapan</t>
  </si>
  <si>
    <t>Akun Beban Perlengkapan</t>
  </si>
  <si>
    <t>Aktiva</t>
  </si>
  <si>
    <t>Pasiva</t>
  </si>
  <si>
    <t>Aset Lancar</t>
  </si>
  <si>
    <t>Kewajiban</t>
  </si>
  <si>
    <t>Aset Tetap</t>
  </si>
  <si>
    <t>Total Aktiva</t>
  </si>
  <si>
    <t>Total Pasiva</t>
  </si>
  <si>
    <t>Laba</t>
  </si>
  <si>
    <t>Neraca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</si>
</sst>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3" fontId="2" fillId="0" borderId="0" xfId="0" applyNumberFormat="1" applyFont="1" applyAlignment="1">
      <alignment horizontal="left"/>
    </xf>
    <xf numFmtId="0" fontId="3" fillId="0" borderId="1" xfId="0" applyFont="1" applyBorder="1"/>
    <xf numFmtId="3" fontId="3" fillId="0" borderId="1" xfId="0" applyNumberFormat="1" applyFont="1" applyBorder="1" applyAlignment="1">
      <alignment horizontal="left"/>
    </xf>
    <xf numFmtId="0" fontId="3" fillId="0" borderId="0" xfId="0" applyFont="1" applyBorder="1"/>
    <xf numFmtId="165" fontId="2" fillId="0" borderId="0" xfId="0" applyNumberFormat="1" applyFont="1"/>
    <xf numFmtId="16" fontId="2" fillId="0" borderId="0" xfId="0" applyNumberFormat="1" applyFont="1"/>
    <xf numFmtId="1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6" fontId="3" fillId="0" borderId="1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4" fillId="0" borderId="0" xfId="0" applyFont="1"/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115" zoomScaleNormal="115" workbookViewId="0">
      <selection activeCell="I11" sqref="I11"/>
    </sheetView>
  </sheetViews>
  <sheetFormatPr defaultRowHeight="17.25" x14ac:dyDescent="0.3"/>
  <cols>
    <col min="1" max="1" width="9.85546875" style="7" bestFit="1" customWidth="1"/>
    <col min="2" max="2" width="32.28515625" style="34" customWidth="1"/>
    <col min="3" max="3" width="26" style="35" customWidth="1"/>
    <col min="4" max="4" width="24.28515625" style="35" customWidth="1"/>
    <col min="5" max="16384" width="9.140625" style="34"/>
  </cols>
  <sheetData>
    <row r="1" spans="1:4" x14ac:dyDescent="0.3">
      <c r="A1" s="36" t="s">
        <v>0</v>
      </c>
      <c r="B1" s="36"/>
      <c r="C1" s="36"/>
      <c r="D1" s="36"/>
    </row>
    <row r="2" spans="1:4" x14ac:dyDescent="0.3">
      <c r="A2" s="36" t="s">
        <v>1</v>
      </c>
      <c r="B2" s="36"/>
      <c r="C2" s="36"/>
      <c r="D2" s="36"/>
    </row>
    <row r="3" spans="1:4" x14ac:dyDescent="0.3">
      <c r="A3" s="1" t="s">
        <v>2</v>
      </c>
      <c r="B3" s="1"/>
      <c r="C3" s="1"/>
      <c r="D3" s="1"/>
    </row>
    <row r="4" spans="1:4" x14ac:dyDescent="0.3">
      <c r="A4" s="34"/>
    </row>
    <row r="5" spans="1:4" x14ac:dyDescent="0.3">
      <c r="A5" s="34"/>
    </row>
    <row r="6" spans="1:4" x14ac:dyDescent="0.3">
      <c r="A6" s="9" t="s">
        <v>3</v>
      </c>
      <c r="B6" s="9" t="s">
        <v>5</v>
      </c>
      <c r="C6" s="10" t="s">
        <v>6</v>
      </c>
      <c r="D6" s="10" t="s">
        <v>7</v>
      </c>
    </row>
    <row r="7" spans="1:4" x14ac:dyDescent="0.3">
      <c r="A7" s="12">
        <v>43525</v>
      </c>
      <c r="B7" s="7" t="s">
        <v>8</v>
      </c>
      <c r="C7" s="8">
        <v>550000000</v>
      </c>
      <c r="D7" s="8"/>
    </row>
    <row r="8" spans="1:4" x14ac:dyDescent="0.3">
      <c r="B8" s="7" t="s">
        <v>9</v>
      </c>
      <c r="C8" s="8"/>
      <c r="D8" s="8">
        <v>550000000</v>
      </c>
    </row>
    <row r="9" spans="1:4" x14ac:dyDescent="0.3">
      <c r="A9" s="13">
        <v>43528</v>
      </c>
      <c r="B9" s="7" t="s">
        <v>8</v>
      </c>
      <c r="C9" s="8">
        <v>200000000</v>
      </c>
      <c r="D9" s="8"/>
    </row>
    <row r="10" spans="1:4" x14ac:dyDescent="0.3">
      <c r="B10" s="7" t="s">
        <v>10</v>
      </c>
      <c r="C10" s="8"/>
      <c r="D10" s="8">
        <v>200000000</v>
      </c>
    </row>
    <row r="11" spans="1:4" x14ac:dyDescent="0.3">
      <c r="A11" s="13">
        <v>43530</v>
      </c>
      <c r="B11" s="7" t="s">
        <v>11</v>
      </c>
      <c r="C11" s="8">
        <v>45000000</v>
      </c>
      <c r="D11" s="8"/>
    </row>
    <row r="12" spans="1:4" x14ac:dyDescent="0.3">
      <c r="B12" s="7" t="s">
        <v>8</v>
      </c>
      <c r="C12" s="8"/>
      <c r="D12" s="8">
        <v>45000000</v>
      </c>
    </row>
    <row r="13" spans="1:4" x14ac:dyDescent="0.3">
      <c r="A13" s="13">
        <v>43533</v>
      </c>
      <c r="B13" s="7" t="s">
        <v>12</v>
      </c>
      <c r="C13" s="8">
        <v>5000000</v>
      </c>
      <c r="D13" s="8"/>
    </row>
    <row r="14" spans="1:4" x14ac:dyDescent="0.3">
      <c r="B14" s="7" t="s">
        <v>8</v>
      </c>
      <c r="C14" s="8"/>
      <c r="D14" s="8">
        <v>5000000</v>
      </c>
    </row>
    <row r="15" spans="1:4" x14ac:dyDescent="0.3">
      <c r="A15" s="13">
        <v>43536</v>
      </c>
      <c r="B15" s="7" t="s">
        <v>13</v>
      </c>
      <c r="C15" s="8">
        <v>145000000</v>
      </c>
      <c r="D15" s="8"/>
    </row>
    <row r="16" spans="1:4" x14ac:dyDescent="0.3">
      <c r="B16" s="7" t="s">
        <v>14</v>
      </c>
      <c r="C16" s="8"/>
      <c r="D16" s="8">
        <v>145000000</v>
      </c>
    </row>
    <row r="17" spans="1:4" x14ac:dyDescent="0.3">
      <c r="A17" s="13">
        <v>43539</v>
      </c>
      <c r="B17" s="7" t="s">
        <v>8</v>
      </c>
      <c r="C17" s="8">
        <v>20000000</v>
      </c>
      <c r="D17" s="8"/>
    </row>
    <row r="18" spans="1:4" x14ac:dyDescent="0.3">
      <c r="B18" s="7" t="s">
        <v>15</v>
      </c>
      <c r="C18" s="8"/>
      <c r="D18" s="8">
        <v>20000000</v>
      </c>
    </row>
    <row r="19" spans="1:4" x14ac:dyDescent="0.3">
      <c r="A19" s="13">
        <v>43541</v>
      </c>
      <c r="B19" s="7" t="s">
        <v>14</v>
      </c>
      <c r="C19" s="8">
        <v>76000000</v>
      </c>
      <c r="D19" s="8"/>
    </row>
    <row r="20" spans="1:4" x14ac:dyDescent="0.3">
      <c r="B20" s="7" t="s">
        <v>8</v>
      </c>
      <c r="C20" s="8"/>
      <c r="D20" s="8">
        <v>76000000</v>
      </c>
    </row>
    <row r="21" spans="1:4" x14ac:dyDescent="0.3">
      <c r="A21" s="13">
        <v>43549</v>
      </c>
      <c r="B21" s="7" t="s">
        <v>16</v>
      </c>
      <c r="C21" s="8">
        <v>16000000</v>
      </c>
      <c r="D21" s="8"/>
    </row>
    <row r="22" spans="1:4" x14ac:dyDescent="0.3">
      <c r="B22" s="7" t="s">
        <v>8</v>
      </c>
      <c r="C22" s="8"/>
      <c r="D22" s="8">
        <v>16000000</v>
      </c>
    </row>
    <row r="23" spans="1:4" x14ac:dyDescent="0.3">
      <c r="A23" s="13">
        <v>43550</v>
      </c>
      <c r="B23" s="7" t="s">
        <v>8</v>
      </c>
      <c r="C23" s="8">
        <v>16000000</v>
      </c>
      <c r="D23" s="8"/>
    </row>
    <row r="24" spans="1:4" x14ac:dyDescent="0.3">
      <c r="B24" s="7" t="s">
        <v>15</v>
      </c>
      <c r="C24" s="8"/>
      <c r="D24" s="8">
        <v>16000000</v>
      </c>
    </row>
    <row r="25" spans="1:4" x14ac:dyDescent="0.3">
      <c r="A25" s="13">
        <v>43551</v>
      </c>
      <c r="B25" s="7" t="s">
        <v>37</v>
      </c>
      <c r="C25" s="8">
        <v>7000000</v>
      </c>
      <c r="D25" s="8"/>
    </row>
    <row r="26" spans="1:4" x14ac:dyDescent="0.3">
      <c r="B26" s="7" t="s">
        <v>11</v>
      </c>
      <c r="C26" s="8"/>
      <c r="D26" s="8">
        <v>7000000</v>
      </c>
    </row>
    <row r="27" spans="1:4" x14ac:dyDescent="0.3">
      <c r="A27" s="13">
        <v>43553</v>
      </c>
      <c r="B27" s="7" t="s">
        <v>17</v>
      </c>
      <c r="C27" s="8">
        <v>1650000</v>
      </c>
      <c r="D27" s="8"/>
    </row>
    <row r="28" spans="1:4" x14ac:dyDescent="0.3">
      <c r="B28" s="7" t="s">
        <v>18</v>
      </c>
      <c r="C28" s="8">
        <v>870000</v>
      </c>
      <c r="D28" s="8"/>
    </row>
    <row r="29" spans="1:4" x14ac:dyDescent="0.3">
      <c r="B29" s="7" t="s">
        <v>8</v>
      </c>
      <c r="C29" s="8"/>
      <c r="D29" s="8">
        <f>SUM(C27:C28)</f>
        <v>2520000</v>
      </c>
    </row>
    <row r="30" spans="1:4" x14ac:dyDescent="0.3">
      <c r="A30" s="13">
        <v>43555</v>
      </c>
      <c r="B30" s="7" t="s">
        <v>19</v>
      </c>
      <c r="C30" s="8">
        <v>40000000</v>
      </c>
      <c r="D30" s="8"/>
    </row>
    <row r="31" spans="1:4" x14ac:dyDescent="0.3">
      <c r="B31" s="7" t="s">
        <v>8</v>
      </c>
      <c r="C31" s="8"/>
      <c r="D31" s="8">
        <v>40000000</v>
      </c>
    </row>
    <row r="32" spans="1:4" x14ac:dyDescent="0.3">
      <c r="A32" s="19" t="s">
        <v>20</v>
      </c>
      <c r="B32" s="19"/>
      <c r="C32" s="10">
        <f>SUM(C7:C31)</f>
        <v>1122520000</v>
      </c>
      <c r="D32" s="10">
        <f>SUM(D7:D31)</f>
        <v>1122520000</v>
      </c>
    </row>
  </sheetData>
  <mergeCells count="4">
    <mergeCell ref="A1:D1"/>
    <mergeCell ref="A2:D2"/>
    <mergeCell ref="A3:D3"/>
    <mergeCell ref="A32:B3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opLeftCell="A91" workbookViewId="0">
      <selection activeCell="B107" sqref="B107"/>
    </sheetView>
  </sheetViews>
  <sheetFormatPr defaultRowHeight="16.5" x14ac:dyDescent="0.3"/>
  <cols>
    <col min="1" max="1" width="27.42578125" style="7" customWidth="1"/>
    <col min="2" max="2" width="23.85546875" style="7" customWidth="1"/>
    <col min="3" max="3" width="20.28515625" style="6" customWidth="1"/>
    <col min="4" max="4" width="21" style="6" customWidth="1"/>
    <col min="5" max="5" width="19.7109375" style="6" customWidth="1"/>
    <col min="6" max="6" width="17.5703125" style="6" customWidth="1"/>
    <col min="7" max="16384" width="9.140625" style="7"/>
  </cols>
  <sheetData>
    <row r="1" spans="1:6" x14ac:dyDescent="0.3">
      <c r="A1" s="5" t="s">
        <v>22</v>
      </c>
    </row>
    <row r="2" spans="1:6" x14ac:dyDescent="0.3">
      <c r="A2" s="24" t="s">
        <v>3</v>
      </c>
      <c r="B2" s="24" t="s">
        <v>4</v>
      </c>
      <c r="C2" s="25" t="s">
        <v>6</v>
      </c>
      <c r="D2" s="24" t="s">
        <v>7</v>
      </c>
      <c r="E2" s="29" t="s">
        <v>23</v>
      </c>
      <c r="F2" s="29"/>
    </row>
    <row r="3" spans="1:6" x14ac:dyDescent="0.3">
      <c r="A3" s="26"/>
      <c r="B3" s="26"/>
      <c r="C3" s="27"/>
      <c r="D3" s="26"/>
      <c r="E3" s="28" t="s">
        <v>6</v>
      </c>
      <c r="F3" s="28" t="s">
        <v>7</v>
      </c>
    </row>
    <row r="4" spans="1:6" x14ac:dyDescent="0.3">
      <c r="A4" s="12">
        <v>43525</v>
      </c>
      <c r="B4" s="7" t="s">
        <v>9</v>
      </c>
      <c r="C4" s="8">
        <f>'Jurnal Umum'!C7</f>
        <v>550000000</v>
      </c>
      <c r="E4" s="8">
        <f>C4</f>
        <v>550000000</v>
      </c>
    </row>
    <row r="5" spans="1:6" x14ac:dyDescent="0.3">
      <c r="A5" s="13">
        <v>43528</v>
      </c>
      <c r="B5" s="7" t="s">
        <v>10</v>
      </c>
      <c r="C5" s="8">
        <f>'Jurnal Umum'!C9</f>
        <v>200000000</v>
      </c>
      <c r="E5" s="8">
        <f>E4+C5-D5</f>
        <v>750000000</v>
      </c>
    </row>
    <row r="6" spans="1:6" x14ac:dyDescent="0.3">
      <c r="A6" s="13">
        <v>43530</v>
      </c>
      <c r="B6" s="7" t="s">
        <v>11</v>
      </c>
      <c r="C6" s="8"/>
      <c r="D6" s="8">
        <f>'Jurnal Umum'!D12</f>
        <v>45000000</v>
      </c>
      <c r="E6" s="8">
        <f>E5+C6-D6</f>
        <v>705000000</v>
      </c>
    </row>
    <row r="7" spans="1:6" x14ac:dyDescent="0.3">
      <c r="A7" s="13">
        <v>43533</v>
      </c>
      <c r="B7" s="7" t="s">
        <v>12</v>
      </c>
      <c r="C7" s="7"/>
      <c r="D7" s="8">
        <v>5000000</v>
      </c>
      <c r="E7" s="8">
        <f>E6-D7</f>
        <v>700000000</v>
      </c>
    </row>
    <row r="8" spans="1:6" x14ac:dyDescent="0.3">
      <c r="A8" s="13">
        <v>43539</v>
      </c>
      <c r="B8" s="7" t="s">
        <v>15</v>
      </c>
      <c r="C8" s="8">
        <f>'Jurnal Umum'!C17</f>
        <v>20000000</v>
      </c>
      <c r="E8" s="8">
        <f>E7+C8-D8</f>
        <v>720000000</v>
      </c>
    </row>
    <row r="9" spans="1:6" x14ac:dyDescent="0.3">
      <c r="A9" s="13">
        <v>43541</v>
      </c>
      <c r="B9" s="7" t="s">
        <v>14</v>
      </c>
      <c r="C9" s="8"/>
      <c r="D9" s="8">
        <v>76000000</v>
      </c>
      <c r="E9" s="8">
        <f>E8+C9-D9</f>
        <v>644000000</v>
      </c>
    </row>
    <row r="10" spans="1:6" x14ac:dyDescent="0.3">
      <c r="A10" s="13">
        <v>43549</v>
      </c>
      <c r="B10" s="7" t="s">
        <v>16</v>
      </c>
      <c r="C10" s="8"/>
      <c r="D10" s="8">
        <f>'Jurnal Umum'!C21</f>
        <v>16000000</v>
      </c>
      <c r="E10" s="8">
        <f>E9+C10-D10</f>
        <v>628000000</v>
      </c>
    </row>
    <row r="11" spans="1:6" x14ac:dyDescent="0.3">
      <c r="A11" s="13">
        <v>43550</v>
      </c>
      <c r="B11" s="7" t="s">
        <v>15</v>
      </c>
      <c r="C11" s="8">
        <v>16000000</v>
      </c>
      <c r="E11" s="8">
        <f t="shared" ref="E11:E14" si="0">E10+C11-D11</f>
        <v>644000000</v>
      </c>
    </row>
    <row r="12" spans="1:6" x14ac:dyDescent="0.3">
      <c r="A12" s="13">
        <v>43553</v>
      </c>
      <c r="B12" s="7" t="s">
        <v>17</v>
      </c>
      <c r="C12" s="8"/>
      <c r="D12" s="8">
        <f>'Jurnal Umum'!C27</f>
        <v>1650000</v>
      </c>
      <c r="E12" s="8">
        <f>E11+C12-D12</f>
        <v>642350000</v>
      </c>
    </row>
    <row r="13" spans="1:6" x14ac:dyDescent="0.3">
      <c r="A13" s="13">
        <v>43553</v>
      </c>
      <c r="B13" s="7" t="s">
        <v>18</v>
      </c>
      <c r="C13" s="8"/>
      <c r="D13" s="8">
        <f>'Jurnal Umum'!C28</f>
        <v>870000</v>
      </c>
      <c r="E13" s="8">
        <f>E12+C13-D13</f>
        <v>641480000</v>
      </c>
    </row>
    <row r="14" spans="1:6" x14ac:dyDescent="0.3">
      <c r="A14" s="13">
        <v>43555</v>
      </c>
      <c r="B14" s="7" t="s">
        <v>24</v>
      </c>
      <c r="C14" s="8"/>
      <c r="D14" s="8">
        <f>'Jurnal Umum'!C30</f>
        <v>40000000</v>
      </c>
      <c r="E14" s="8">
        <f t="shared" si="0"/>
        <v>601480000</v>
      </c>
    </row>
    <row r="15" spans="1:6" x14ac:dyDescent="0.3">
      <c r="A15" s="29" t="s">
        <v>20</v>
      </c>
      <c r="B15" s="29"/>
      <c r="C15" s="30">
        <f>C4+C5+C8+C11</f>
        <v>786000000</v>
      </c>
      <c r="D15" s="30">
        <f>SUM(D4:D14)</f>
        <v>184520000</v>
      </c>
      <c r="E15" s="30">
        <f>E14</f>
        <v>601480000</v>
      </c>
      <c r="F15" s="31"/>
    </row>
    <row r="16" spans="1:6" x14ac:dyDescent="0.3">
      <c r="A16" s="12"/>
      <c r="C16" s="8"/>
      <c r="E16" s="8"/>
    </row>
    <row r="17" spans="1:6" x14ac:dyDescent="0.3">
      <c r="C17" s="8"/>
    </row>
    <row r="18" spans="1:6" x14ac:dyDescent="0.3">
      <c r="A18" s="5" t="s">
        <v>25</v>
      </c>
      <c r="C18" s="8"/>
    </row>
    <row r="19" spans="1:6" x14ac:dyDescent="0.3">
      <c r="A19" s="24" t="s">
        <v>3</v>
      </c>
      <c r="B19" s="24" t="s">
        <v>4</v>
      </c>
      <c r="C19" s="25" t="s">
        <v>6</v>
      </c>
      <c r="D19" s="24" t="s">
        <v>7</v>
      </c>
      <c r="E19" s="29" t="s">
        <v>23</v>
      </c>
      <c r="F19" s="29"/>
    </row>
    <row r="20" spans="1:6" x14ac:dyDescent="0.3">
      <c r="A20" s="26"/>
      <c r="B20" s="26"/>
      <c r="C20" s="27"/>
      <c r="D20" s="26"/>
      <c r="E20" s="28" t="s">
        <v>6</v>
      </c>
      <c r="F20" s="28" t="s">
        <v>7</v>
      </c>
    </row>
    <row r="21" spans="1:6" x14ac:dyDescent="0.3">
      <c r="A21" s="12">
        <v>43525</v>
      </c>
      <c r="C21" s="8"/>
      <c r="D21" s="8">
        <f>'Jurnal Umum'!D8</f>
        <v>550000000</v>
      </c>
      <c r="F21" s="8">
        <f>D21</f>
        <v>550000000</v>
      </c>
    </row>
    <row r="22" spans="1:6" x14ac:dyDescent="0.3">
      <c r="A22" s="32" t="s">
        <v>20</v>
      </c>
      <c r="B22" s="32"/>
      <c r="C22" s="31"/>
      <c r="D22" s="30">
        <f>SUM(D21)</f>
        <v>550000000</v>
      </c>
      <c r="E22" s="31"/>
      <c r="F22" s="30">
        <f>F21</f>
        <v>550000000</v>
      </c>
    </row>
    <row r="23" spans="1:6" x14ac:dyDescent="0.3">
      <c r="C23" s="8"/>
    </row>
    <row r="24" spans="1:6" x14ac:dyDescent="0.3">
      <c r="A24" s="13"/>
      <c r="C24" s="8"/>
    </row>
    <row r="25" spans="1:6" x14ac:dyDescent="0.3">
      <c r="A25" s="5" t="s">
        <v>26</v>
      </c>
      <c r="C25" s="8"/>
    </row>
    <row r="26" spans="1:6" x14ac:dyDescent="0.3">
      <c r="A26" s="24" t="s">
        <v>3</v>
      </c>
      <c r="B26" s="24" t="s">
        <v>4</v>
      </c>
      <c r="C26" s="25" t="s">
        <v>6</v>
      </c>
      <c r="D26" s="24" t="s">
        <v>7</v>
      </c>
      <c r="E26" s="29" t="s">
        <v>23</v>
      </c>
      <c r="F26" s="29"/>
    </row>
    <row r="27" spans="1:6" x14ac:dyDescent="0.3">
      <c r="A27" s="26"/>
      <c r="B27" s="26"/>
      <c r="C27" s="27"/>
      <c r="D27" s="26"/>
      <c r="E27" s="28" t="s">
        <v>6</v>
      </c>
      <c r="F27" s="28" t="s">
        <v>7</v>
      </c>
    </row>
    <row r="28" spans="1:6" x14ac:dyDescent="0.3">
      <c r="A28" s="12">
        <v>43528</v>
      </c>
      <c r="C28" s="8"/>
      <c r="D28" s="8">
        <f>'Jurnal Umum'!D10</f>
        <v>200000000</v>
      </c>
      <c r="F28" s="8">
        <f>D28</f>
        <v>200000000</v>
      </c>
    </row>
    <row r="29" spans="1:6" x14ac:dyDescent="0.3">
      <c r="A29" s="32" t="s">
        <v>20</v>
      </c>
      <c r="B29" s="32"/>
      <c r="C29" s="31"/>
      <c r="D29" s="30">
        <f>SUM(D28)</f>
        <v>200000000</v>
      </c>
      <c r="E29" s="31"/>
      <c r="F29" s="30">
        <f>F28</f>
        <v>200000000</v>
      </c>
    </row>
    <row r="30" spans="1:6" x14ac:dyDescent="0.3">
      <c r="A30" s="13"/>
      <c r="C30" s="8"/>
    </row>
    <row r="31" spans="1:6" x14ac:dyDescent="0.3">
      <c r="C31" s="8"/>
    </row>
    <row r="32" spans="1:6" x14ac:dyDescent="0.3">
      <c r="A32" s="5" t="s">
        <v>27</v>
      </c>
      <c r="C32" s="8"/>
    </row>
    <row r="33" spans="1:6" x14ac:dyDescent="0.3">
      <c r="A33" s="24" t="s">
        <v>3</v>
      </c>
      <c r="B33" s="24" t="s">
        <v>4</v>
      </c>
      <c r="C33" s="25" t="s">
        <v>6</v>
      </c>
      <c r="D33" s="24" t="s">
        <v>7</v>
      </c>
      <c r="E33" s="29" t="s">
        <v>23</v>
      </c>
      <c r="F33" s="29"/>
    </row>
    <row r="34" spans="1:6" x14ac:dyDescent="0.3">
      <c r="A34" s="26"/>
      <c r="B34" s="26"/>
      <c r="C34" s="27"/>
      <c r="D34" s="26"/>
      <c r="E34" s="28" t="s">
        <v>6</v>
      </c>
      <c r="F34" s="28" t="s">
        <v>7</v>
      </c>
    </row>
    <row r="35" spans="1:6" x14ac:dyDescent="0.3">
      <c r="A35" s="13">
        <v>43530</v>
      </c>
      <c r="C35" s="8">
        <f>'Jurnal Umum'!C11</f>
        <v>45000000</v>
      </c>
      <c r="E35" s="8">
        <f>C35</f>
        <v>45000000</v>
      </c>
    </row>
    <row r="36" spans="1:6" x14ac:dyDescent="0.3">
      <c r="A36" s="13">
        <v>43551</v>
      </c>
      <c r="C36" s="8"/>
      <c r="D36" s="8">
        <v>7000000</v>
      </c>
      <c r="E36" s="8">
        <f>E35-D36</f>
        <v>38000000</v>
      </c>
    </row>
    <row r="37" spans="1:6" x14ac:dyDescent="0.3">
      <c r="A37" s="32" t="s">
        <v>20</v>
      </c>
      <c r="B37" s="32"/>
      <c r="C37" s="30">
        <f>SUM(C35)</f>
        <v>45000000</v>
      </c>
      <c r="D37" s="30">
        <f>SUM(D35:D36)</f>
        <v>7000000</v>
      </c>
      <c r="E37" s="30">
        <f>E36</f>
        <v>38000000</v>
      </c>
      <c r="F37" s="31"/>
    </row>
    <row r="38" spans="1:6" x14ac:dyDescent="0.3">
      <c r="C38" s="8"/>
    </row>
    <row r="39" spans="1:6" x14ac:dyDescent="0.3">
      <c r="A39" s="13"/>
      <c r="C39" s="8"/>
    </row>
    <row r="40" spans="1:6" x14ac:dyDescent="0.3">
      <c r="A40" s="5" t="s">
        <v>28</v>
      </c>
      <c r="C40" s="8"/>
    </row>
    <row r="41" spans="1:6" x14ac:dyDescent="0.3">
      <c r="A41" s="24" t="s">
        <v>3</v>
      </c>
      <c r="B41" s="24" t="s">
        <v>4</v>
      </c>
      <c r="C41" s="25" t="s">
        <v>6</v>
      </c>
      <c r="D41" s="24" t="s">
        <v>7</v>
      </c>
      <c r="E41" s="29" t="s">
        <v>23</v>
      </c>
      <c r="F41" s="29"/>
    </row>
    <row r="42" spans="1:6" x14ac:dyDescent="0.3">
      <c r="A42" s="26"/>
      <c r="B42" s="26"/>
      <c r="C42" s="27"/>
      <c r="D42" s="26"/>
      <c r="E42" s="28" t="s">
        <v>6</v>
      </c>
      <c r="F42" s="28" t="s">
        <v>7</v>
      </c>
    </row>
    <row r="43" spans="1:6" x14ac:dyDescent="0.3">
      <c r="A43" s="13">
        <v>43533</v>
      </c>
      <c r="C43" s="8">
        <f>'Jurnal Umum'!C13</f>
        <v>5000000</v>
      </c>
      <c r="E43" s="8">
        <f>C43</f>
        <v>5000000</v>
      </c>
    </row>
    <row r="44" spans="1:6" x14ac:dyDescent="0.3">
      <c r="A44" s="32" t="s">
        <v>20</v>
      </c>
      <c r="B44" s="32"/>
      <c r="C44" s="30">
        <f>SUM(C43)</f>
        <v>5000000</v>
      </c>
      <c r="D44" s="31"/>
      <c r="E44" s="30">
        <f>SUM(E43)</f>
        <v>5000000</v>
      </c>
      <c r="F44" s="31"/>
    </row>
    <row r="45" spans="1:6" x14ac:dyDescent="0.3">
      <c r="A45" s="13"/>
      <c r="C45" s="8"/>
    </row>
    <row r="46" spans="1:6" x14ac:dyDescent="0.3">
      <c r="C46" s="8"/>
    </row>
    <row r="47" spans="1:6" x14ac:dyDescent="0.3">
      <c r="A47" s="5" t="s">
        <v>29</v>
      </c>
      <c r="C47" s="8"/>
    </row>
    <row r="48" spans="1:6" x14ac:dyDescent="0.3">
      <c r="A48" s="24" t="s">
        <v>3</v>
      </c>
      <c r="B48" s="24" t="s">
        <v>4</v>
      </c>
      <c r="C48" s="25" t="s">
        <v>6</v>
      </c>
      <c r="D48" s="24" t="s">
        <v>7</v>
      </c>
      <c r="E48" s="29" t="s">
        <v>23</v>
      </c>
      <c r="F48" s="29"/>
    </row>
    <row r="49" spans="1:6" x14ac:dyDescent="0.3">
      <c r="A49" s="26"/>
      <c r="B49" s="26"/>
      <c r="C49" s="27"/>
      <c r="D49" s="26"/>
      <c r="E49" s="28" t="s">
        <v>6</v>
      </c>
      <c r="F49" s="28" t="s">
        <v>7</v>
      </c>
    </row>
    <row r="50" spans="1:6" x14ac:dyDescent="0.3">
      <c r="A50" s="13">
        <v>43536</v>
      </c>
      <c r="C50" s="8">
        <f>'Jurnal Umum'!C15</f>
        <v>145000000</v>
      </c>
      <c r="E50" s="8">
        <f>C50</f>
        <v>145000000</v>
      </c>
    </row>
    <row r="51" spans="1:6" x14ac:dyDescent="0.3">
      <c r="A51" s="32" t="s">
        <v>20</v>
      </c>
      <c r="B51" s="32"/>
      <c r="C51" s="30">
        <f>SUM(C50:C50)</f>
        <v>145000000</v>
      </c>
      <c r="D51" s="30"/>
      <c r="E51" s="30">
        <f>E50</f>
        <v>145000000</v>
      </c>
      <c r="F51" s="31"/>
    </row>
    <row r="52" spans="1:6" x14ac:dyDescent="0.3">
      <c r="A52" s="12"/>
      <c r="C52" s="8"/>
    </row>
    <row r="53" spans="1:6" x14ac:dyDescent="0.3">
      <c r="C53" s="8"/>
    </row>
    <row r="54" spans="1:6" x14ac:dyDescent="0.3">
      <c r="A54" s="5" t="s">
        <v>38</v>
      </c>
      <c r="C54" s="8"/>
    </row>
    <row r="55" spans="1:6" x14ac:dyDescent="0.3">
      <c r="A55" s="24" t="s">
        <v>3</v>
      </c>
      <c r="B55" s="24" t="s">
        <v>4</v>
      </c>
      <c r="C55" s="25" t="s">
        <v>6</v>
      </c>
      <c r="D55" s="24" t="s">
        <v>7</v>
      </c>
      <c r="E55" s="29" t="s">
        <v>23</v>
      </c>
      <c r="F55" s="29"/>
    </row>
    <row r="56" spans="1:6" x14ac:dyDescent="0.3">
      <c r="A56" s="26"/>
      <c r="B56" s="26"/>
      <c r="C56" s="27"/>
      <c r="D56" s="26"/>
      <c r="E56" s="28" t="s">
        <v>6</v>
      </c>
      <c r="F56" s="28" t="s">
        <v>7</v>
      </c>
    </row>
    <row r="57" spans="1:6" x14ac:dyDescent="0.3">
      <c r="A57" s="14">
        <v>43536</v>
      </c>
      <c r="B57" s="15" t="s">
        <v>11</v>
      </c>
      <c r="C57" s="8">
        <v>7000000</v>
      </c>
      <c r="D57" s="15"/>
      <c r="E57" s="8">
        <f>C57</f>
        <v>7000000</v>
      </c>
    </row>
    <row r="58" spans="1:6" x14ac:dyDescent="0.3">
      <c r="A58" s="32" t="s">
        <v>20</v>
      </c>
      <c r="B58" s="32"/>
      <c r="C58" s="30">
        <f>SUM(C57)</f>
        <v>7000000</v>
      </c>
      <c r="D58" s="30"/>
      <c r="E58" s="30">
        <f>SUM(E57)</f>
        <v>7000000</v>
      </c>
      <c r="F58" s="31"/>
    </row>
    <row r="59" spans="1:6" x14ac:dyDescent="0.3">
      <c r="A59" s="15"/>
      <c r="B59" s="15"/>
      <c r="C59" s="16"/>
      <c r="D59" s="15"/>
    </row>
    <row r="60" spans="1:6" x14ac:dyDescent="0.3">
      <c r="A60" s="15"/>
      <c r="B60" s="15"/>
      <c r="C60" s="16"/>
      <c r="D60" s="15"/>
    </row>
    <row r="61" spans="1:6" x14ac:dyDescent="0.3">
      <c r="A61" s="5" t="s">
        <v>30</v>
      </c>
      <c r="C61" s="8"/>
    </row>
    <row r="62" spans="1:6" x14ac:dyDescent="0.3">
      <c r="A62" s="24" t="s">
        <v>3</v>
      </c>
      <c r="B62" s="24" t="s">
        <v>4</v>
      </c>
      <c r="C62" s="25" t="s">
        <v>6</v>
      </c>
      <c r="D62" s="24" t="s">
        <v>7</v>
      </c>
      <c r="E62" s="29" t="s">
        <v>23</v>
      </c>
      <c r="F62" s="29"/>
    </row>
    <row r="63" spans="1:6" x14ac:dyDescent="0.3">
      <c r="A63" s="26"/>
      <c r="B63" s="26"/>
      <c r="C63" s="27"/>
      <c r="D63" s="26"/>
      <c r="E63" s="28" t="s">
        <v>6</v>
      </c>
      <c r="F63" s="28" t="s">
        <v>7</v>
      </c>
    </row>
    <row r="64" spans="1:6" x14ac:dyDescent="0.3">
      <c r="A64" s="13">
        <v>43536</v>
      </c>
      <c r="B64" s="7" t="s">
        <v>13</v>
      </c>
      <c r="C64" s="8"/>
      <c r="D64" s="8">
        <f>'Jurnal Umum'!D16</f>
        <v>145000000</v>
      </c>
      <c r="F64" s="8">
        <f>D64</f>
        <v>145000000</v>
      </c>
    </row>
    <row r="65" spans="1:6" x14ac:dyDescent="0.3">
      <c r="A65" s="13">
        <v>43541</v>
      </c>
      <c r="B65" s="7" t="s">
        <v>8</v>
      </c>
      <c r="C65" s="8">
        <f>'Jurnal Umum'!C19</f>
        <v>76000000</v>
      </c>
      <c r="F65" s="8">
        <f>F64-C65</f>
        <v>69000000</v>
      </c>
    </row>
    <row r="66" spans="1:6" x14ac:dyDescent="0.3">
      <c r="A66" s="32" t="s">
        <v>20</v>
      </c>
      <c r="B66" s="32"/>
      <c r="C66" s="30">
        <f>SUM(C65)</f>
        <v>76000000</v>
      </c>
      <c r="D66" s="33">
        <f>SUM(D64:D65)</f>
        <v>145000000</v>
      </c>
      <c r="E66" s="31"/>
      <c r="F66" s="30">
        <f>F65</f>
        <v>69000000</v>
      </c>
    </row>
    <row r="67" spans="1:6" x14ac:dyDescent="0.3">
      <c r="A67" s="13"/>
      <c r="C67" s="8"/>
    </row>
    <row r="68" spans="1:6" x14ac:dyDescent="0.3">
      <c r="C68" s="8"/>
    </row>
    <row r="69" spans="1:6" x14ac:dyDescent="0.3">
      <c r="A69" s="5" t="s">
        <v>31</v>
      </c>
      <c r="C69" s="8"/>
    </row>
    <row r="70" spans="1:6" x14ac:dyDescent="0.3">
      <c r="A70" s="24" t="s">
        <v>3</v>
      </c>
      <c r="B70" s="24" t="s">
        <v>4</v>
      </c>
      <c r="C70" s="25" t="s">
        <v>6</v>
      </c>
      <c r="D70" s="24" t="s">
        <v>7</v>
      </c>
      <c r="E70" s="29" t="s">
        <v>23</v>
      </c>
      <c r="F70" s="29"/>
    </row>
    <row r="71" spans="1:6" x14ac:dyDescent="0.3">
      <c r="A71" s="26"/>
      <c r="B71" s="26"/>
      <c r="C71" s="27"/>
      <c r="D71" s="26"/>
      <c r="E71" s="28" t="s">
        <v>6</v>
      </c>
      <c r="F71" s="28" t="s">
        <v>7</v>
      </c>
    </row>
    <row r="72" spans="1:6" x14ac:dyDescent="0.3">
      <c r="A72" s="13">
        <v>43539</v>
      </c>
      <c r="B72" s="7" t="s">
        <v>8</v>
      </c>
      <c r="C72" s="8"/>
      <c r="D72" s="8">
        <f>'Jurnal Umum'!D18</f>
        <v>20000000</v>
      </c>
      <c r="F72" s="8">
        <f>D72</f>
        <v>20000000</v>
      </c>
    </row>
    <row r="73" spans="1:6" x14ac:dyDescent="0.3">
      <c r="A73" s="13">
        <v>43550</v>
      </c>
      <c r="B73" s="7" t="s">
        <v>8</v>
      </c>
      <c r="C73" s="8"/>
      <c r="D73" s="8">
        <f>'Jurnal Umum'!D24</f>
        <v>16000000</v>
      </c>
      <c r="F73" s="8">
        <f>F72+D73</f>
        <v>36000000</v>
      </c>
    </row>
    <row r="74" spans="1:6" x14ac:dyDescent="0.3">
      <c r="A74" s="32" t="s">
        <v>20</v>
      </c>
      <c r="B74" s="32"/>
      <c r="C74" s="31"/>
      <c r="D74" s="30">
        <f>SUM(D72:D73)</f>
        <v>36000000</v>
      </c>
      <c r="E74" s="31"/>
      <c r="F74" s="30">
        <f>F73</f>
        <v>36000000</v>
      </c>
    </row>
    <row r="75" spans="1:6" x14ac:dyDescent="0.3">
      <c r="A75" s="13"/>
      <c r="C75" s="8"/>
    </row>
    <row r="76" spans="1:6" x14ac:dyDescent="0.3">
      <c r="C76" s="8"/>
    </row>
    <row r="77" spans="1:6" x14ac:dyDescent="0.3">
      <c r="A77" s="5" t="s">
        <v>32</v>
      </c>
      <c r="C77" s="8"/>
    </row>
    <row r="78" spans="1:6" x14ac:dyDescent="0.3">
      <c r="A78" s="24" t="s">
        <v>3</v>
      </c>
      <c r="B78" s="24" t="s">
        <v>4</v>
      </c>
      <c r="C78" s="25" t="s">
        <v>6</v>
      </c>
      <c r="D78" s="24" t="s">
        <v>7</v>
      </c>
      <c r="E78" s="29" t="s">
        <v>23</v>
      </c>
      <c r="F78" s="29"/>
    </row>
    <row r="79" spans="1:6" x14ac:dyDescent="0.3">
      <c r="A79" s="26"/>
      <c r="B79" s="26"/>
      <c r="C79" s="27"/>
      <c r="D79" s="26"/>
      <c r="E79" s="28" t="s">
        <v>6</v>
      </c>
      <c r="F79" s="28" t="s">
        <v>7</v>
      </c>
    </row>
    <row r="80" spans="1:6" x14ac:dyDescent="0.3">
      <c r="A80" s="13">
        <v>43549</v>
      </c>
      <c r="C80" s="8">
        <f>'Jurnal Umum'!C21</f>
        <v>16000000</v>
      </c>
      <c r="E80" s="8">
        <f>C80</f>
        <v>16000000</v>
      </c>
    </row>
    <row r="81" spans="1:6" x14ac:dyDescent="0.3">
      <c r="A81" s="32" t="s">
        <v>20</v>
      </c>
      <c r="B81" s="32"/>
      <c r="C81" s="30">
        <f>SUM(C80)</f>
        <v>16000000</v>
      </c>
      <c r="D81" s="31"/>
      <c r="E81" s="30">
        <f>E80</f>
        <v>16000000</v>
      </c>
      <c r="F81" s="31"/>
    </row>
    <row r="82" spans="1:6" x14ac:dyDescent="0.3">
      <c r="C82" s="8"/>
    </row>
    <row r="83" spans="1:6" x14ac:dyDescent="0.3">
      <c r="A83" s="12"/>
      <c r="C83" s="8"/>
    </row>
    <row r="84" spans="1:6" x14ac:dyDescent="0.3">
      <c r="A84" s="5" t="s">
        <v>33</v>
      </c>
      <c r="C84" s="8"/>
    </row>
    <row r="85" spans="1:6" x14ac:dyDescent="0.3">
      <c r="A85" s="24" t="s">
        <v>3</v>
      </c>
      <c r="B85" s="24" t="s">
        <v>4</v>
      </c>
      <c r="C85" s="25" t="s">
        <v>6</v>
      </c>
      <c r="D85" s="24" t="s">
        <v>7</v>
      </c>
      <c r="E85" s="29" t="s">
        <v>23</v>
      </c>
      <c r="F85" s="29"/>
    </row>
    <row r="86" spans="1:6" x14ac:dyDescent="0.3">
      <c r="A86" s="26"/>
      <c r="B86" s="26"/>
      <c r="C86" s="27"/>
      <c r="D86" s="26"/>
      <c r="E86" s="28" t="s">
        <v>6</v>
      </c>
      <c r="F86" s="28" t="s">
        <v>7</v>
      </c>
    </row>
    <row r="87" spans="1:6" x14ac:dyDescent="0.3">
      <c r="A87" s="13">
        <v>43553</v>
      </c>
      <c r="B87" s="7" t="s">
        <v>17</v>
      </c>
      <c r="C87" s="8">
        <f>'Jurnal Umum'!C27</f>
        <v>1650000</v>
      </c>
      <c r="E87" s="8">
        <f>C87</f>
        <v>1650000</v>
      </c>
    </row>
    <row r="88" spans="1:6" x14ac:dyDescent="0.3">
      <c r="B88" s="7" t="s">
        <v>18</v>
      </c>
      <c r="C88" s="8">
        <f>'Jurnal Umum'!C28</f>
        <v>870000</v>
      </c>
      <c r="E88" s="8">
        <f>E87+C88</f>
        <v>2520000</v>
      </c>
    </row>
    <row r="89" spans="1:6" x14ac:dyDescent="0.3">
      <c r="A89" s="32" t="s">
        <v>20</v>
      </c>
      <c r="B89" s="32"/>
      <c r="C89" s="30">
        <f>SUM(C87:C88)</f>
        <v>2520000</v>
      </c>
      <c r="D89" s="31"/>
      <c r="E89" s="30">
        <f>E88</f>
        <v>2520000</v>
      </c>
      <c r="F89" s="31"/>
    </row>
    <row r="90" spans="1:6" x14ac:dyDescent="0.3">
      <c r="C90" s="8"/>
    </row>
    <row r="91" spans="1:6" x14ac:dyDescent="0.3">
      <c r="A91" s="13"/>
      <c r="C91" s="8"/>
    </row>
    <row r="92" spans="1:6" x14ac:dyDescent="0.3">
      <c r="A92" s="5" t="s">
        <v>34</v>
      </c>
      <c r="C92" s="8"/>
    </row>
    <row r="93" spans="1:6" x14ac:dyDescent="0.3">
      <c r="A93" s="24" t="s">
        <v>3</v>
      </c>
      <c r="B93" s="24" t="s">
        <v>4</v>
      </c>
      <c r="C93" s="25" t="s">
        <v>6</v>
      </c>
      <c r="D93" s="24" t="s">
        <v>7</v>
      </c>
      <c r="E93" s="29" t="s">
        <v>23</v>
      </c>
      <c r="F93" s="29"/>
    </row>
    <row r="94" spans="1:6" x14ac:dyDescent="0.3">
      <c r="A94" s="26"/>
      <c r="B94" s="26"/>
      <c r="C94" s="27"/>
      <c r="D94" s="26"/>
      <c r="E94" s="28" t="s">
        <v>6</v>
      </c>
      <c r="F94" s="28" t="s">
        <v>7</v>
      </c>
    </row>
    <row r="95" spans="1:6" x14ac:dyDescent="0.3">
      <c r="A95" s="12">
        <v>43555</v>
      </c>
      <c r="C95" s="8">
        <f>'Jurnal Umum'!C30</f>
        <v>40000000</v>
      </c>
      <c r="E95" s="8">
        <f>C95</f>
        <v>40000000</v>
      </c>
    </row>
    <row r="96" spans="1:6" x14ac:dyDescent="0.3">
      <c r="A96" s="32" t="s">
        <v>20</v>
      </c>
      <c r="B96" s="32"/>
      <c r="C96" s="30">
        <f>SUM(C95)</f>
        <v>40000000</v>
      </c>
      <c r="D96" s="31"/>
      <c r="E96" s="30">
        <f>E95</f>
        <v>40000000</v>
      </c>
      <c r="F96" s="31"/>
    </row>
    <row r="97" spans="1:5" x14ac:dyDescent="0.3">
      <c r="A97" s="13"/>
      <c r="C97" s="8"/>
    </row>
    <row r="98" spans="1:5" x14ac:dyDescent="0.3">
      <c r="C98" s="8"/>
    </row>
    <row r="99" spans="1:5" ht="17.25" x14ac:dyDescent="0.3">
      <c r="A99" s="1" t="s">
        <v>0</v>
      </c>
      <c r="B99" s="1"/>
      <c r="C99" s="1"/>
      <c r="D99" s="1"/>
    </row>
    <row r="100" spans="1:5" ht="17.25" x14ac:dyDescent="0.3">
      <c r="A100" s="1" t="s">
        <v>21</v>
      </c>
      <c r="B100" s="1"/>
      <c r="C100" s="1"/>
      <c r="D100" s="1"/>
    </row>
    <row r="101" spans="1:5" ht="17.25" x14ac:dyDescent="0.3">
      <c r="A101" s="1" t="s">
        <v>2</v>
      </c>
      <c r="B101" s="1"/>
      <c r="C101" s="1"/>
      <c r="D101" s="1"/>
    </row>
    <row r="102" spans="1:5" x14ac:dyDescent="0.3">
      <c r="C102" s="8"/>
    </row>
    <row r="103" spans="1:5" x14ac:dyDescent="0.3">
      <c r="A103" s="13"/>
      <c r="B103" s="6"/>
      <c r="C103" s="8"/>
    </row>
    <row r="104" spans="1:5" x14ac:dyDescent="0.3">
      <c r="A104" s="17" t="s">
        <v>4</v>
      </c>
      <c r="B104" s="18" t="s">
        <v>6</v>
      </c>
      <c r="C104" s="18" t="s">
        <v>7</v>
      </c>
      <c r="D104" s="19" t="s">
        <v>23</v>
      </c>
      <c r="E104" s="19"/>
    </row>
    <row r="105" spans="1:5" x14ac:dyDescent="0.3">
      <c r="A105" s="20"/>
      <c r="B105" s="21"/>
      <c r="C105" s="21"/>
      <c r="D105" s="22" t="s">
        <v>6</v>
      </c>
      <c r="E105" s="22" t="s">
        <v>7</v>
      </c>
    </row>
    <row r="106" spans="1:5" x14ac:dyDescent="0.3">
      <c r="A106" s="7" t="s">
        <v>8</v>
      </c>
      <c r="B106" s="8">
        <f>C15</f>
        <v>786000000</v>
      </c>
      <c r="C106" s="8">
        <f>D15</f>
        <v>184520000</v>
      </c>
      <c r="D106" s="8">
        <f>B106-C106</f>
        <v>601480000</v>
      </c>
    </row>
    <row r="107" spans="1:5" x14ac:dyDescent="0.3">
      <c r="A107" s="12" t="s">
        <v>9</v>
      </c>
      <c r="B107" s="6"/>
      <c r="C107" s="8">
        <f>D21</f>
        <v>550000000</v>
      </c>
      <c r="E107" s="8">
        <f>C107</f>
        <v>550000000</v>
      </c>
    </row>
    <row r="108" spans="1:5" x14ac:dyDescent="0.3">
      <c r="A108" s="7" t="s">
        <v>10</v>
      </c>
      <c r="B108" s="6"/>
      <c r="C108" s="8">
        <f>D28</f>
        <v>200000000</v>
      </c>
      <c r="E108" s="8">
        <f>C108</f>
        <v>200000000</v>
      </c>
    </row>
    <row r="109" spans="1:5" x14ac:dyDescent="0.3">
      <c r="A109" s="13" t="s">
        <v>11</v>
      </c>
      <c r="B109" s="8">
        <f>C37</f>
        <v>45000000</v>
      </c>
      <c r="C109" s="8">
        <f>D36</f>
        <v>7000000</v>
      </c>
      <c r="D109" s="8">
        <f>B109-C109</f>
        <v>38000000</v>
      </c>
    </row>
    <row r="110" spans="1:5" x14ac:dyDescent="0.3">
      <c r="A110" s="7" t="s">
        <v>12</v>
      </c>
      <c r="B110" s="8">
        <f>C43</f>
        <v>5000000</v>
      </c>
      <c r="D110" s="8">
        <f>B110</f>
        <v>5000000</v>
      </c>
    </row>
    <row r="111" spans="1:5" x14ac:dyDescent="0.3">
      <c r="A111" s="13" t="s">
        <v>13</v>
      </c>
      <c r="B111" s="8">
        <f>E51</f>
        <v>145000000</v>
      </c>
      <c r="C111" s="7"/>
      <c r="D111" s="8">
        <f>B111</f>
        <v>145000000</v>
      </c>
      <c r="E111" s="8"/>
    </row>
    <row r="112" spans="1:5" x14ac:dyDescent="0.3">
      <c r="A112" s="13" t="s">
        <v>37</v>
      </c>
      <c r="B112" s="8">
        <v>7000000</v>
      </c>
      <c r="C112" s="8"/>
      <c r="D112" s="8">
        <f>B112</f>
        <v>7000000</v>
      </c>
      <c r="E112" s="8"/>
    </row>
    <row r="113" spans="1:5" x14ac:dyDescent="0.3">
      <c r="A113" s="7" t="s">
        <v>14</v>
      </c>
      <c r="B113" s="8">
        <f>C66</f>
        <v>76000000</v>
      </c>
      <c r="C113" s="8">
        <f>D66</f>
        <v>145000000</v>
      </c>
      <c r="D113" s="7"/>
      <c r="E113" s="8">
        <f>C113-B113</f>
        <v>69000000</v>
      </c>
    </row>
    <row r="114" spans="1:5" x14ac:dyDescent="0.3">
      <c r="A114" s="13" t="s">
        <v>15</v>
      </c>
      <c r="B114" s="6"/>
      <c r="C114" s="8">
        <f>D74</f>
        <v>36000000</v>
      </c>
      <c r="E114" s="8">
        <f>C114</f>
        <v>36000000</v>
      </c>
    </row>
    <row r="115" spans="1:5" x14ac:dyDescent="0.3">
      <c r="A115" s="7" t="s">
        <v>16</v>
      </c>
      <c r="B115" s="8">
        <f>E81</f>
        <v>16000000</v>
      </c>
      <c r="D115" s="8">
        <f>B115</f>
        <v>16000000</v>
      </c>
    </row>
    <row r="116" spans="1:5" x14ac:dyDescent="0.3">
      <c r="A116" s="13" t="s">
        <v>35</v>
      </c>
      <c r="B116" s="8">
        <f>C89</f>
        <v>2520000</v>
      </c>
      <c r="C116" s="8"/>
      <c r="D116" s="8">
        <f>B116</f>
        <v>2520000</v>
      </c>
    </row>
    <row r="117" spans="1:5" x14ac:dyDescent="0.3">
      <c r="A117" s="7" t="s">
        <v>36</v>
      </c>
      <c r="B117" s="8">
        <f>C95</f>
        <v>40000000</v>
      </c>
      <c r="C117" s="8"/>
      <c r="D117" s="8">
        <f>B117</f>
        <v>40000000</v>
      </c>
    </row>
    <row r="118" spans="1:5" x14ac:dyDescent="0.3">
      <c r="A118" s="23" t="s">
        <v>20</v>
      </c>
      <c r="B118" s="10"/>
      <c r="C118" s="10"/>
      <c r="D118" s="10">
        <f>SUM(D106:D117)</f>
        <v>855000000</v>
      </c>
      <c r="E118" s="10">
        <f>E107+E108+E111+E113+E114</f>
        <v>855000000</v>
      </c>
    </row>
    <row r="119" spans="1:5" x14ac:dyDescent="0.3">
      <c r="B119" s="6"/>
      <c r="C119" s="8"/>
      <c r="E119" s="8"/>
    </row>
    <row r="120" spans="1:5" x14ac:dyDescent="0.3">
      <c r="A120" s="12"/>
      <c r="B120" s="6"/>
      <c r="C120" s="8"/>
    </row>
    <row r="121" spans="1:5" x14ac:dyDescent="0.3">
      <c r="B121" s="6"/>
      <c r="C121" s="8"/>
    </row>
    <row r="122" spans="1:5" x14ac:dyDescent="0.3">
      <c r="A122" s="13"/>
      <c r="B122" s="6"/>
      <c r="C122" s="8"/>
    </row>
    <row r="123" spans="1:5" x14ac:dyDescent="0.3">
      <c r="B123" s="6"/>
      <c r="C123" s="8"/>
    </row>
    <row r="124" spans="1:5" x14ac:dyDescent="0.3">
      <c r="A124" s="13"/>
      <c r="B124" s="6"/>
      <c r="C124" s="8"/>
    </row>
    <row r="125" spans="1:5" x14ac:dyDescent="0.3">
      <c r="B125" s="6"/>
      <c r="C125" s="8"/>
    </row>
    <row r="126" spans="1:5" x14ac:dyDescent="0.3">
      <c r="A126" s="13"/>
      <c r="C126" s="8"/>
    </row>
    <row r="127" spans="1:5" x14ac:dyDescent="0.3">
      <c r="C127" s="8"/>
    </row>
    <row r="128" spans="1:5" x14ac:dyDescent="0.3">
      <c r="A128" s="13"/>
      <c r="C128" s="8"/>
    </row>
    <row r="129" spans="1:3" x14ac:dyDescent="0.3">
      <c r="C129" s="8"/>
    </row>
    <row r="130" spans="1:3" x14ac:dyDescent="0.3">
      <c r="A130" s="13"/>
      <c r="C130" s="8"/>
    </row>
    <row r="131" spans="1:3" x14ac:dyDescent="0.3">
      <c r="C131" s="8"/>
    </row>
    <row r="132" spans="1:3" x14ac:dyDescent="0.3">
      <c r="A132" s="12"/>
      <c r="C132" s="8"/>
    </row>
    <row r="133" spans="1:3" x14ac:dyDescent="0.3">
      <c r="C133" s="8"/>
    </row>
    <row r="134" spans="1:3" x14ac:dyDescent="0.3">
      <c r="A134" s="13"/>
      <c r="C134" s="8"/>
    </row>
    <row r="135" spans="1:3" x14ac:dyDescent="0.3">
      <c r="C135" s="8"/>
    </row>
    <row r="136" spans="1:3" x14ac:dyDescent="0.3">
      <c r="A136" s="13"/>
      <c r="C136" s="8"/>
    </row>
    <row r="137" spans="1:3" x14ac:dyDescent="0.3">
      <c r="C137" s="8"/>
    </row>
    <row r="138" spans="1:3" x14ac:dyDescent="0.3">
      <c r="A138" s="13"/>
      <c r="C138" s="8"/>
    </row>
    <row r="139" spans="1:3" x14ac:dyDescent="0.3">
      <c r="C139" s="8"/>
    </row>
    <row r="140" spans="1:3" x14ac:dyDescent="0.3">
      <c r="A140" s="13"/>
      <c r="C140" s="8"/>
    </row>
    <row r="141" spans="1:3" x14ac:dyDescent="0.3">
      <c r="C141" s="8"/>
    </row>
    <row r="142" spans="1:3" x14ac:dyDescent="0.3">
      <c r="A142" s="13"/>
      <c r="C142" s="8"/>
    </row>
    <row r="143" spans="1:3" x14ac:dyDescent="0.3">
      <c r="C143" s="8"/>
    </row>
    <row r="144" spans="1:3" x14ac:dyDescent="0.3">
      <c r="A144" s="12"/>
      <c r="C144" s="8"/>
    </row>
    <row r="145" spans="1:3" x14ac:dyDescent="0.3">
      <c r="C145" s="8"/>
    </row>
    <row r="146" spans="1:3" x14ac:dyDescent="0.3">
      <c r="A146" s="13"/>
      <c r="C146" s="8"/>
    </row>
    <row r="147" spans="1:3" x14ac:dyDescent="0.3">
      <c r="C147" s="8"/>
    </row>
    <row r="148" spans="1:3" x14ac:dyDescent="0.3">
      <c r="A148" s="13"/>
      <c r="C148" s="8"/>
    </row>
    <row r="149" spans="1:3" x14ac:dyDescent="0.3">
      <c r="C149" s="8"/>
    </row>
    <row r="150" spans="1:3" x14ac:dyDescent="0.3">
      <c r="A150" s="13"/>
      <c r="C150" s="8"/>
    </row>
    <row r="151" spans="1:3" x14ac:dyDescent="0.3">
      <c r="C151" s="8"/>
    </row>
    <row r="152" spans="1:3" x14ac:dyDescent="0.3">
      <c r="A152" s="13"/>
      <c r="C152" s="8"/>
    </row>
    <row r="153" spans="1:3" x14ac:dyDescent="0.3">
      <c r="C153" s="8"/>
    </row>
    <row r="154" spans="1:3" x14ac:dyDescent="0.3">
      <c r="A154" s="13"/>
      <c r="C154" s="8"/>
    </row>
    <row r="155" spans="1:3" x14ac:dyDescent="0.3">
      <c r="C155" s="8"/>
    </row>
    <row r="156" spans="1:3" x14ac:dyDescent="0.3">
      <c r="A156" s="12"/>
      <c r="C156" s="8"/>
    </row>
    <row r="157" spans="1:3" x14ac:dyDescent="0.3">
      <c r="C157" s="8"/>
    </row>
    <row r="158" spans="1:3" x14ac:dyDescent="0.3">
      <c r="A158" s="13"/>
      <c r="C158" s="8"/>
    </row>
    <row r="159" spans="1:3" x14ac:dyDescent="0.3">
      <c r="C159" s="8"/>
    </row>
    <row r="160" spans="1:3" x14ac:dyDescent="0.3">
      <c r="A160" s="13"/>
      <c r="C160" s="8"/>
    </row>
    <row r="161" spans="1:3" x14ac:dyDescent="0.3">
      <c r="C161" s="8"/>
    </row>
    <row r="162" spans="1:3" x14ac:dyDescent="0.3">
      <c r="A162" s="13"/>
      <c r="C162" s="8"/>
    </row>
    <row r="163" spans="1:3" x14ac:dyDescent="0.3">
      <c r="C163" s="8"/>
    </row>
    <row r="164" spans="1:3" x14ac:dyDescent="0.3">
      <c r="A164" s="13"/>
    </row>
    <row r="166" spans="1:3" x14ac:dyDescent="0.3">
      <c r="A166" s="13"/>
    </row>
    <row r="168" spans="1:3" x14ac:dyDescent="0.3">
      <c r="A168" s="12"/>
    </row>
    <row r="170" spans="1:3" x14ac:dyDescent="0.3">
      <c r="A170" s="13"/>
    </row>
    <row r="172" spans="1:3" x14ac:dyDescent="0.3">
      <c r="A172" s="13"/>
    </row>
    <row r="174" spans="1:3" x14ac:dyDescent="0.3">
      <c r="A174" s="13"/>
    </row>
    <row r="176" spans="1:3" x14ac:dyDescent="0.3">
      <c r="A176" s="13"/>
    </row>
    <row r="178" spans="1:1" x14ac:dyDescent="0.3">
      <c r="A178" s="13"/>
    </row>
    <row r="180" spans="1:1" x14ac:dyDescent="0.3">
      <c r="A180" s="12"/>
    </row>
    <row r="182" spans="1:1" x14ac:dyDescent="0.3">
      <c r="A182" s="13"/>
    </row>
    <row r="184" spans="1:1" x14ac:dyDescent="0.3">
      <c r="A184" s="13"/>
    </row>
    <row r="186" spans="1:1" x14ac:dyDescent="0.3">
      <c r="A186" s="13"/>
    </row>
    <row r="188" spans="1:1" x14ac:dyDescent="0.3">
      <c r="A188" s="13"/>
    </row>
    <row r="190" spans="1:1" x14ac:dyDescent="0.3">
      <c r="A190" s="13"/>
    </row>
    <row r="192" spans="1:1" x14ac:dyDescent="0.3">
      <c r="A192" s="12"/>
    </row>
    <row r="194" spans="1:1" x14ac:dyDescent="0.3">
      <c r="A194" s="13"/>
    </row>
    <row r="196" spans="1:1" x14ac:dyDescent="0.3">
      <c r="A196" s="13"/>
    </row>
    <row r="198" spans="1:1" x14ac:dyDescent="0.3">
      <c r="A198" s="13"/>
    </row>
    <row r="200" spans="1:1" x14ac:dyDescent="0.3">
      <c r="A200" s="13"/>
    </row>
    <row r="202" spans="1:1" x14ac:dyDescent="0.3">
      <c r="A202" s="13"/>
    </row>
    <row r="204" spans="1:1" x14ac:dyDescent="0.3">
      <c r="A204" s="12"/>
    </row>
    <row r="206" spans="1:1" x14ac:dyDescent="0.3">
      <c r="A206" s="13"/>
    </row>
    <row r="208" spans="1:1" x14ac:dyDescent="0.3">
      <c r="A208" s="13"/>
    </row>
    <row r="210" spans="1:1" x14ac:dyDescent="0.3">
      <c r="A210" s="13"/>
    </row>
    <row r="212" spans="1:1" x14ac:dyDescent="0.3">
      <c r="A212" s="13"/>
    </row>
    <row r="214" spans="1:1" x14ac:dyDescent="0.3">
      <c r="A214" s="13"/>
    </row>
    <row r="216" spans="1:1" x14ac:dyDescent="0.3">
      <c r="A216" s="12"/>
    </row>
    <row r="218" spans="1:1" x14ac:dyDescent="0.3">
      <c r="A218" s="13"/>
    </row>
    <row r="220" spans="1:1" x14ac:dyDescent="0.3">
      <c r="A220" s="13"/>
    </row>
    <row r="222" spans="1:1" x14ac:dyDescent="0.3">
      <c r="A222" s="13"/>
    </row>
    <row r="224" spans="1:1" x14ac:dyDescent="0.3">
      <c r="A224" s="13"/>
    </row>
    <row r="226" spans="1:1" x14ac:dyDescent="0.3">
      <c r="A226" s="13"/>
    </row>
    <row r="228" spans="1:1" x14ac:dyDescent="0.3">
      <c r="A228" s="12"/>
    </row>
    <row r="230" spans="1:1" x14ac:dyDescent="0.3">
      <c r="A230" s="13"/>
    </row>
    <row r="232" spans="1:1" x14ac:dyDescent="0.3">
      <c r="A232" s="13"/>
    </row>
    <row r="234" spans="1:1" x14ac:dyDescent="0.3">
      <c r="A234" s="13"/>
    </row>
    <row r="236" spans="1:1" x14ac:dyDescent="0.3">
      <c r="A236" s="13"/>
    </row>
    <row r="238" spans="1:1" x14ac:dyDescent="0.3">
      <c r="A238" s="13"/>
    </row>
    <row r="240" spans="1:1" x14ac:dyDescent="0.3">
      <c r="A240" s="12"/>
    </row>
    <row r="242" spans="1:1" x14ac:dyDescent="0.3">
      <c r="A242" s="13"/>
    </row>
    <row r="244" spans="1:1" x14ac:dyDescent="0.3">
      <c r="A244" s="13"/>
    </row>
    <row r="246" spans="1:1" x14ac:dyDescent="0.3">
      <c r="A246" s="13"/>
    </row>
    <row r="248" spans="1:1" x14ac:dyDescent="0.3">
      <c r="A248" s="13"/>
    </row>
    <row r="250" spans="1:1" x14ac:dyDescent="0.3">
      <c r="A250" s="13"/>
    </row>
    <row r="252" spans="1:1" x14ac:dyDescent="0.3">
      <c r="A252" s="12"/>
    </row>
    <row r="254" spans="1:1" x14ac:dyDescent="0.3">
      <c r="A254" s="13"/>
    </row>
    <row r="256" spans="1:1" x14ac:dyDescent="0.3">
      <c r="A256" s="13"/>
    </row>
    <row r="258" spans="1:1" x14ac:dyDescent="0.3">
      <c r="A258" s="13"/>
    </row>
    <row r="260" spans="1:1" x14ac:dyDescent="0.3">
      <c r="A260" s="13"/>
    </row>
    <row r="262" spans="1:1" x14ac:dyDescent="0.3">
      <c r="A262" s="13"/>
    </row>
    <row r="264" spans="1:1" x14ac:dyDescent="0.3">
      <c r="A264" s="12"/>
    </row>
    <row r="266" spans="1:1" x14ac:dyDescent="0.3">
      <c r="A266" s="13"/>
    </row>
    <row r="268" spans="1:1" x14ac:dyDescent="0.3">
      <c r="A268" s="13"/>
    </row>
    <row r="270" spans="1:1" x14ac:dyDescent="0.3">
      <c r="A270" s="13"/>
    </row>
    <row r="272" spans="1:1" x14ac:dyDescent="0.3">
      <c r="A272" s="13"/>
    </row>
    <row r="274" spans="1:1" x14ac:dyDescent="0.3">
      <c r="A274" s="13"/>
    </row>
    <row r="276" spans="1:1" x14ac:dyDescent="0.3">
      <c r="A276" s="12"/>
    </row>
    <row r="278" spans="1:1" x14ac:dyDescent="0.3">
      <c r="A278" s="13"/>
    </row>
    <row r="280" spans="1:1" x14ac:dyDescent="0.3">
      <c r="A280" s="13"/>
    </row>
    <row r="282" spans="1:1" x14ac:dyDescent="0.3">
      <c r="A282" s="13"/>
    </row>
    <row r="284" spans="1:1" x14ac:dyDescent="0.3">
      <c r="A284" s="13"/>
    </row>
    <row r="286" spans="1:1" x14ac:dyDescent="0.3">
      <c r="A286" s="13"/>
    </row>
    <row r="288" spans="1:1" x14ac:dyDescent="0.3">
      <c r="A288" s="12"/>
    </row>
    <row r="290" spans="1:1" x14ac:dyDescent="0.3">
      <c r="A290" s="13"/>
    </row>
    <row r="292" spans="1:1" x14ac:dyDescent="0.3">
      <c r="A292" s="13"/>
    </row>
    <row r="294" spans="1:1" x14ac:dyDescent="0.3">
      <c r="A294" s="13"/>
    </row>
    <row r="296" spans="1:1" x14ac:dyDescent="0.3">
      <c r="A296" s="13"/>
    </row>
    <row r="298" spans="1:1" x14ac:dyDescent="0.3">
      <c r="A298" s="13"/>
    </row>
    <row r="300" spans="1:1" x14ac:dyDescent="0.3">
      <c r="A300" s="12"/>
    </row>
    <row r="302" spans="1:1" x14ac:dyDescent="0.3">
      <c r="A302" s="13"/>
    </row>
    <row r="304" spans="1:1" x14ac:dyDescent="0.3">
      <c r="A304" s="13"/>
    </row>
    <row r="306" spans="1:1" x14ac:dyDescent="0.3">
      <c r="A306" s="13"/>
    </row>
    <row r="308" spans="1:1" x14ac:dyDescent="0.3">
      <c r="A308" s="13"/>
    </row>
    <row r="310" spans="1:1" x14ac:dyDescent="0.3">
      <c r="A310" s="13"/>
    </row>
    <row r="312" spans="1:1" x14ac:dyDescent="0.3">
      <c r="A312" s="12"/>
    </row>
    <row r="314" spans="1:1" x14ac:dyDescent="0.3">
      <c r="A314" s="13"/>
    </row>
    <row r="316" spans="1:1" x14ac:dyDescent="0.3">
      <c r="A316" s="13"/>
    </row>
    <row r="318" spans="1:1" x14ac:dyDescent="0.3">
      <c r="A318" s="13"/>
    </row>
    <row r="320" spans="1:1" x14ac:dyDescent="0.3">
      <c r="A320" s="13"/>
    </row>
    <row r="322" spans="1:1" x14ac:dyDescent="0.3">
      <c r="A322" s="13"/>
    </row>
    <row r="324" spans="1:1" x14ac:dyDescent="0.3">
      <c r="A324" s="12"/>
    </row>
    <row r="326" spans="1:1" x14ac:dyDescent="0.3">
      <c r="A326" s="13"/>
    </row>
    <row r="328" spans="1:1" x14ac:dyDescent="0.3">
      <c r="A328" s="13"/>
    </row>
    <row r="330" spans="1:1" x14ac:dyDescent="0.3">
      <c r="A330" s="13"/>
    </row>
    <row r="332" spans="1:1" x14ac:dyDescent="0.3">
      <c r="A332" s="13"/>
    </row>
    <row r="334" spans="1:1" x14ac:dyDescent="0.3">
      <c r="A334" s="13"/>
    </row>
    <row r="336" spans="1:1" x14ac:dyDescent="0.3">
      <c r="A336" s="12"/>
    </row>
    <row r="338" spans="1:1" x14ac:dyDescent="0.3">
      <c r="A338" s="13"/>
    </row>
    <row r="340" spans="1:1" x14ac:dyDescent="0.3">
      <c r="A340" s="13"/>
    </row>
    <row r="342" spans="1:1" x14ac:dyDescent="0.3">
      <c r="A342" s="13"/>
    </row>
    <row r="344" spans="1:1" x14ac:dyDescent="0.3">
      <c r="A344" s="13"/>
    </row>
    <row r="346" spans="1:1" x14ac:dyDescent="0.3">
      <c r="A346" s="13"/>
    </row>
    <row r="348" spans="1:1" x14ac:dyDescent="0.3">
      <c r="A348" s="12"/>
    </row>
    <row r="350" spans="1:1" x14ac:dyDescent="0.3">
      <c r="A350" s="13"/>
    </row>
    <row r="352" spans="1:1" x14ac:dyDescent="0.3">
      <c r="A352" s="13"/>
    </row>
    <row r="354" spans="1:1" x14ac:dyDescent="0.3">
      <c r="A354" s="13"/>
    </row>
    <row r="356" spans="1:1" x14ac:dyDescent="0.3">
      <c r="A356" s="13"/>
    </row>
    <row r="358" spans="1:1" x14ac:dyDescent="0.3">
      <c r="A358" s="13"/>
    </row>
    <row r="360" spans="1:1" x14ac:dyDescent="0.3">
      <c r="A360" s="12"/>
    </row>
    <row r="362" spans="1:1" x14ac:dyDescent="0.3">
      <c r="A362" s="13"/>
    </row>
    <row r="364" spans="1:1" x14ac:dyDescent="0.3">
      <c r="A364" s="13"/>
    </row>
    <row r="366" spans="1:1" x14ac:dyDescent="0.3">
      <c r="A366" s="13"/>
    </row>
    <row r="368" spans="1:1" x14ac:dyDescent="0.3">
      <c r="A368" s="13"/>
    </row>
    <row r="370" spans="1:1" x14ac:dyDescent="0.3">
      <c r="A370" s="13"/>
    </row>
    <row r="372" spans="1:1" x14ac:dyDescent="0.3">
      <c r="A372" s="12"/>
    </row>
    <row r="374" spans="1:1" x14ac:dyDescent="0.3">
      <c r="A374" s="13"/>
    </row>
    <row r="376" spans="1:1" x14ac:dyDescent="0.3">
      <c r="A376" s="13"/>
    </row>
    <row r="378" spans="1:1" x14ac:dyDescent="0.3">
      <c r="A378" s="13"/>
    </row>
    <row r="380" spans="1:1" x14ac:dyDescent="0.3">
      <c r="A380" s="13"/>
    </row>
    <row r="382" spans="1:1" x14ac:dyDescent="0.3">
      <c r="A382" s="13"/>
    </row>
    <row r="384" spans="1:1" x14ac:dyDescent="0.3">
      <c r="A384" s="12"/>
    </row>
    <row r="386" spans="1:1" x14ac:dyDescent="0.3">
      <c r="A386" s="13"/>
    </row>
    <row r="388" spans="1:1" x14ac:dyDescent="0.3">
      <c r="A388" s="13"/>
    </row>
    <row r="390" spans="1:1" x14ac:dyDescent="0.3">
      <c r="A390" s="13"/>
    </row>
    <row r="392" spans="1:1" x14ac:dyDescent="0.3">
      <c r="A392" s="13"/>
    </row>
    <row r="394" spans="1:1" x14ac:dyDescent="0.3">
      <c r="A394" s="13"/>
    </row>
    <row r="396" spans="1:1" x14ac:dyDescent="0.3">
      <c r="A396" s="12"/>
    </row>
    <row r="398" spans="1:1" x14ac:dyDescent="0.3">
      <c r="A398" s="13"/>
    </row>
    <row r="400" spans="1:1" x14ac:dyDescent="0.3">
      <c r="A400" s="13"/>
    </row>
    <row r="402" spans="1:1" x14ac:dyDescent="0.3">
      <c r="A402" s="13"/>
    </row>
    <row r="404" spans="1:1" x14ac:dyDescent="0.3">
      <c r="A404" s="13"/>
    </row>
    <row r="406" spans="1:1" x14ac:dyDescent="0.3">
      <c r="A406" s="13"/>
    </row>
    <row r="408" spans="1:1" x14ac:dyDescent="0.3">
      <c r="A408" s="12"/>
    </row>
    <row r="410" spans="1:1" x14ac:dyDescent="0.3">
      <c r="A410" s="13"/>
    </row>
    <row r="412" spans="1:1" x14ac:dyDescent="0.3">
      <c r="A412" s="13"/>
    </row>
    <row r="414" spans="1:1" x14ac:dyDescent="0.3">
      <c r="A414" s="13"/>
    </row>
    <row r="416" spans="1:1" x14ac:dyDescent="0.3">
      <c r="A416" s="13"/>
    </row>
    <row r="418" spans="1:1" x14ac:dyDescent="0.3">
      <c r="A418" s="13"/>
    </row>
    <row r="420" spans="1:1" x14ac:dyDescent="0.3">
      <c r="A420" s="12"/>
    </row>
    <row r="422" spans="1:1" x14ac:dyDescent="0.3">
      <c r="A422" s="13"/>
    </row>
    <row r="424" spans="1:1" x14ac:dyDescent="0.3">
      <c r="A424" s="13"/>
    </row>
    <row r="426" spans="1:1" x14ac:dyDescent="0.3">
      <c r="A426" s="13"/>
    </row>
    <row r="428" spans="1:1" x14ac:dyDescent="0.3">
      <c r="A428" s="13"/>
    </row>
    <row r="430" spans="1:1" x14ac:dyDescent="0.3">
      <c r="A430" s="13"/>
    </row>
    <row r="432" spans="1:1" x14ac:dyDescent="0.3">
      <c r="A432" s="12"/>
    </row>
    <row r="434" spans="1:1" x14ac:dyDescent="0.3">
      <c r="A434" s="13"/>
    </row>
    <row r="436" spans="1:1" x14ac:dyDescent="0.3">
      <c r="A436" s="13"/>
    </row>
    <row r="438" spans="1:1" x14ac:dyDescent="0.3">
      <c r="A438" s="13"/>
    </row>
    <row r="440" spans="1:1" x14ac:dyDescent="0.3">
      <c r="A440" s="13"/>
    </row>
    <row r="442" spans="1:1" x14ac:dyDescent="0.3">
      <c r="A442" s="13"/>
    </row>
    <row r="444" spans="1:1" x14ac:dyDescent="0.3">
      <c r="A444" s="12"/>
    </row>
    <row r="446" spans="1:1" x14ac:dyDescent="0.3">
      <c r="A446" s="13"/>
    </row>
    <row r="448" spans="1:1" x14ac:dyDescent="0.3">
      <c r="A448" s="13"/>
    </row>
    <row r="450" spans="1:1" x14ac:dyDescent="0.3">
      <c r="A450" s="13"/>
    </row>
    <row r="452" spans="1:1" x14ac:dyDescent="0.3">
      <c r="A452" s="13"/>
    </row>
    <row r="454" spans="1:1" x14ac:dyDescent="0.3">
      <c r="A454" s="13"/>
    </row>
    <row r="456" spans="1:1" x14ac:dyDescent="0.3">
      <c r="A456" s="12"/>
    </row>
    <row r="458" spans="1:1" x14ac:dyDescent="0.3">
      <c r="A458" s="13"/>
    </row>
    <row r="460" spans="1:1" x14ac:dyDescent="0.3">
      <c r="A460" s="13"/>
    </row>
    <row r="462" spans="1:1" x14ac:dyDescent="0.3">
      <c r="A462" s="13"/>
    </row>
    <row r="464" spans="1:1" x14ac:dyDescent="0.3">
      <c r="A464" s="13"/>
    </row>
    <row r="466" spans="1:1" x14ac:dyDescent="0.3">
      <c r="A466" s="13"/>
    </row>
    <row r="468" spans="1:1" x14ac:dyDescent="0.3">
      <c r="A468" s="12"/>
    </row>
    <row r="470" spans="1:1" x14ac:dyDescent="0.3">
      <c r="A470" s="13"/>
    </row>
    <row r="472" spans="1:1" x14ac:dyDescent="0.3">
      <c r="A472" s="13"/>
    </row>
    <row r="474" spans="1:1" x14ac:dyDescent="0.3">
      <c r="A474" s="13"/>
    </row>
    <row r="476" spans="1:1" x14ac:dyDescent="0.3">
      <c r="A476" s="13"/>
    </row>
  </sheetData>
  <mergeCells count="68">
    <mergeCell ref="A104:A105"/>
    <mergeCell ref="B104:B105"/>
    <mergeCell ref="C104:C105"/>
    <mergeCell ref="D104:E104"/>
    <mergeCell ref="A15:B15"/>
    <mergeCell ref="A55:A56"/>
    <mergeCell ref="B55:B56"/>
    <mergeCell ref="C55:C56"/>
    <mergeCell ref="D55:D56"/>
    <mergeCell ref="E55:F55"/>
    <mergeCell ref="A93:A94"/>
    <mergeCell ref="B93:B94"/>
    <mergeCell ref="C93:C94"/>
    <mergeCell ref="D93:D94"/>
    <mergeCell ref="E93:F93"/>
    <mergeCell ref="A85:A86"/>
    <mergeCell ref="B85:B86"/>
    <mergeCell ref="C85:C86"/>
    <mergeCell ref="D85:D86"/>
    <mergeCell ref="E85:F85"/>
    <mergeCell ref="A78:A79"/>
    <mergeCell ref="B78:B79"/>
    <mergeCell ref="C78:C79"/>
    <mergeCell ref="D78:D79"/>
    <mergeCell ref="E78:F78"/>
    <mergeCell ref="A70:A71"/>
    <mergeCell ref="B70:B71"/>
    <mergeCell ref="C70:C71"/>
    <mergeCell ref="D70:D71"/>
    <mergeCell ref="E70:F70"/>
    <mergeCell ref="A62:A63"/>
    <mergeCell ref="B62:B63"/>
    <mergeCell ref="C62:C63"/>
    <mergeCell ref="D62:D63"/>
    <mergeCell ref="E62:F62"/>
    <mergeCell ref="A48:A49"/>
    <mergeCell ref="B48:B49"/>
    <mergeCell ref="C48:C49"/>
    <mergeCell ref="D48:D49"/>
    <mergeCell ref="E48:F48"/>
    <mergeCell ref="A41:A42"/>
    <mergeCell ref="B41:B42"/>
    <mergeCell ref="C41:C42"/>
    <mergeCell ref="D41:D42"/>
    <mergeCell ref="E41:F41"/>
    <mergeCell ref="A33:A34"/>
    <mergeCell ref="B33:B34"/>
    <mergeCell ref="C33:C34"/>
    <mergeCell ref="D33:D34"/>
    <mergeCell ref="E33:F33"/>
    <mergeCell ref="A26:A27"/>
    <mergeCell ref="B26:B27"/>
    <mergeCell ref="C26:C27"/>
    <mergeCell ref="D26:D27"/>
    <mergeCell ref="E26:F26"/>
    <mergeCell ref="A19:A20"/>
    <mergeCell ref="B19:B20"/>
    <mergeCell ref="C19:C20"/>
    <mergeCell ref="D19:D20"/>
    <mergeCell ref="E19:F19"/>
    <mergeCell ref="A99:D99"/>
    <mergeCell ref="A100:D100"/>
    <mergeCell ref="A101:D101"/>
    <mergeCell ref="E2:F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  <ignoredErrors>
    <ignoredError sqref="E113 E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9" sqref="C19"/>
    </sheetView>
  </sheetViews>
  <sheetFormatPr defaultRowHeight="16.5" x14ac:dyDescent="0.3"/>
  <cols>
    <col min="1" max="1" width="22.7109375" style="7" customWidth="1"/>
    <col min="2" max="2" width="19.140625" style="6" customWidth="1"/>
    <col min="3" max="3" width="23.28515625" style="7" customWidth="1"/>
    <col min="4" max="4" width="22.42578125" style="6" customWidth="1"/>
    <col min="5" max="16384" width="9.140625" style="2"/>
  </cols>
  <sheetData>
    <row r="1" spans="1:4" s="2" customFormat="1" ht="17.25" x14ac:dyDescent="0.3">
      <c r="A1" s="1" t="s">
        <v>0</v>
      </c>
      <c r="B1" s="1"/>
      <c r="C1" s="1"/>
      <c r="D1" s="1"/>
    </row>
    <row r="2" spans="1:4" s="2" customFormat="1" ht="17.25" x14ac:dyDescent="0.3">
      <c r="A2" s="1" t="s">
        <v>47</v>
      </c>
      <c r="B2" s="1"/>
      <c r="C2" s="1"/>
      <c r="D2" s="1"/>
    </row>
    <row r="3" spans="1:4" s="2" customFormat="1" ht="17.25" x14ac:dyDescent="0.3">
      <c r="A3" s="1" t="s">
        <v>2</v>
      </c>
      <c r="B3" s="1"/>
      <c r="C3" s="1"/>
      <c r="D3" s="1"/>
    </row>
    <row r="5" spans="1:4" s="2" customFormat="1" ht="17.25" x14ac:dyDescent="0.3">
      <c r="A5" s="3" t="s">
        <v>39</v>
      </c>
      <c r="B5" s="3"/>
      <c r="C5" s="4" t="s">
        <v>40</v>
      </c>
      <c r="D5" s="4"/>
    </row>
    <row r="6" spans="1:4" s="2" customFormat="1" x14ac:dyDescent="0.3">
      <c r="A6" s="5" t="s">
        <v>41</v>
      </c>
      <c r="B6" s="6"/>
      <c r="C6" s="5" t="s">
        <v>42</v>
      </c>
      <c r="D6" s="6"/>
    </row>
    <row r="7" spans="1:4" s="2" customFormat="1" x14ac:dyDescent="0.3">
      <c r="A7" s="7" t="s">
        <v>8</v>
      </c>
      <c r="B7" s="8">
        <f>'Buku Besar'!D106</f>
        <v>601480000</v>
      </c>
      <c r="C7" s="7" t="s">
        <v>10</v>
      </c>
      <c r="D7" s="8">
        <f>'Buku Besar'!E108</f>
        <v>200000000</v>
      </c>
    </row>
    <row r="8" spans="1:4" s="2" customFormat="1" x14ac:dyDescent="0.3">
      <c r="A8" s="7" t="s">
        <v>11</v>
      </c>
      <c r="B8" s="8">
        <f>'Buku Besar'!D109</f>
        <v>38000000</v>
      </c>
      <c r="C8" s="7" t="s">
        <v>14</v>
      </c>
      <c r="D8" s="8">
        <f>'Buku Besar'!E113</f>
        <v>69000000</v>
      </c>
    </row>
    <row r="9" spans="1:4" s="2" customFormat="1" x14ac:dyDescent="0.3">
      <c r="A9" s="7" t="s">
        <v>36</v>
      </c>
      <c r="B9" s="8">
        <f>'Buku Besar'!B117</f>
        <v>40000000</v>
      </c>
      <c r="C9" s="7"/>
      <c r="D9" s="8"/>
    </row>
    <row r="10" spans="1:4" s="2" customFormat="1" x14ac:dyDescent="0.3">
      <c r="A10" s="7"/>
      <c r="B10" s="6"/>
      <c r="C10" s="5" t="s">
        <v>9</v>
      </c>
      <c r="D10" s="6"/>
    </row>
    <row r="11" spans="1:4" s="2" customFormat="1" x14ac:dyDescent="0.3">
      <c r="A11" s="5" t="s">
        <v>43</v>
      </c>
      <c r="B11" s="6"/>
      <c r="C11" s="7" t="s">
        <v>9</v>
      </c>
      <c r="D11" s="8">
        <f>'Buku Besar'!C107-'Buku Besar'!B110</f>
        <v>545000000</v>
      </c>
    </row>
    <row r="12" spans="1:4" s="2" customFormat="1" x14ac:dyDescent="0.3">
      <c r="A12" s="7" t="s">
        <v>13</v>
      </c>
      <c r="B12" s="8">
        <f>'Buku Besar'!D111</f>
        <v>145000000</v>
      </c>
      <c r="C12" s="7" t="s">
        <v>46</v>
      </c>
      <c r="D12" s="8">
        <f>'Buku Besar'!C114-SUM('Buku Besar'!B115:B116,'Buku Besar'!B112)</f>
        <v>10480000</v>
      </c>
    </row>
    <row r="14" spans="1:4" s="11" customFormat="1" x14ac:dyDescent="0.3">
      <c r="A14" s="9" t="s">
        <v>44</v>
      </c>
      <c r="B14" s="10">
        <f>SUM(B7:B13)</f>
        <v>824480000</v>
      </c>
      <c r="C14" s="9" t="s">
        <v>45</v>
      </c>
      <c r="D14" s="10">
        <f>SUM(D7:D13)</f>
        <v>824480000</v>
      </c>
    </row>
  </sheetData>
  <mergeCells count="5">
    <mergeCell ref="A1:D1"/>
    <mergeCell ref="A2:D2"/>
    <mergeCell ref="A3:D3"/>
    <mergeCell ref="C5:D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Jurnal Umum</vt:lpstr>
      <vt:lpstr>Buku Besar</vt:lpstr>
      <vt:lpstr>Neraca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</dc:creator>
  <cp:lastModifiedBy>DNA</cp:lastModifiedBy>
  <dcterms:created xsi:type="dcterms:W3CDTF">2019-12-13T03:18:57Z</dcterms:created>
  <dcterms:modified xsi:type="dcterms:W3CDTF">2019-12-13T11:27:52Z</dcterms:modified>
</cp:coreProperties>
</file>